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ecilhahn/Dropbox (SickKids Research)/EEG Exam Info/Eligibility Criteria/"/>
    </mc:Choice>
  </mc:AlternateContent>
  <xr:revisionPtr revIDLastSave="0" documentId="13_ncr:1_{EDF94504-1571-D941-98DF-761FDA259183}" xr6:coauthVersionLast="47" xr6:coauthVersionMax="47" xr10:uidLastSave="{00000000-0000-0000-0000-000000000000}"/>
  <bookViews>
    <workbookView xWindow="18540" yWindow="-22540" windowWidth="35180" windowHeight="22300" xr2:uid="{28C625DC-56E0-B84B-B519-AB10A781CAA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3" i="1"/>
  <c r="K2" i="1"/>
  <c r="K5" i="1"/>
  <c r="J5" i="1"/>
  <c r="J7" i="1"/>
  <c r="K7" i="1" s="1"/>
  <c r="J2" i="1"/>
  <c r="J4" i="1"/>
  <c r="J3" i="1"/>
</calcChain>
</file>

<file path=xl/sharedStrings.xml><?xml version="1.0" encoding="utf-8"?>
<sst xmlns="http://schemas.openxmlformats.org/spreadsheetml/2006/main" count="50" uniqueCount="26">
  <si>
    <t>Date of EEG</t>
  </si>
  <si>
    <t>Patient Age</t>
  </si>
  <si>
    <t>Setting</t>
  </si>
  <si>
    <t>Findings</t>
  </si>
  <si>
    <t>Adult EEGs</t>
  </si>
  <si>
    <t>Pediatric EEGs</t>
  </si>
  <si>
    <t>Neonatal EEGs</t>
  </si>
  <si>
    <t>ICU EEGs</t>
  </si>
  <si>
    <t>Total</t>
  </si>
  <si>
    <t>% Abnormal</t>
  </si>
  <si>
    <t>Neonatal (age &lt; 1m)</t>
  </si>
  <si>
    <t>Adult (age ≥ 18y)</t>
  </si>
  <si>
    <t>Pediatric (age 1m - 18y)</t>
  </si>
  <si>
    <t>Inpatient</t>
  </si>
  <si>
    <t>Outpatient</t>
  </si>
  <si>
    <t>ICU</t>
  </si>
  <si>
    <t xml:space="preserve">Normal </t>
  </si>
  <si>
    <t>Abnormal</t>
  </si>
  <si>
    <t>Notes</t>
  </si>
  <si>
    <t>EEG Category</t>
  </si>
  <si>
    <t>TOTAL</t>
  </si>
  <si>
    <t>term baby with HIE</t>
  </si>
  <si>
    <t>meningitis, PEDs</t>
  </si>
  <si>
    <t>status epilepticus</t>
  </si>
  <si>
    <t>shivering spellls</t>
  </si>
  <si>
    <t>encephalopathy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</si>
</sst>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0" fontId="2" fillId="0" borderId="0" xfId="0" applyFont="1"/>
    <xf numFmtId="164" fontId="3" fillId="2" borderId="0" xfId="0" applyNumberFormat="1" applyFont="1" applyFill="1"/>
    <xf numFmtId="0" fontId="3" fillId="2" borderId="0" xfId="0" applyFont="1" applyFill="1"/>
    <xf numFmtId="0" fontId="0" fillId="0" borderId="0" xfId="0" applyNumberForma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395DF-BEF1-FF4E-9166-D0A0F7EEA634}">
  <dimension ref="A1:V11"/>
  <sheetViews>
    <sheetView tabSelected="1" workbookViewId="0">
      <pane ySplit="1" topLeftCell="A2" activePane="bottomLeft" state="frozen"/>
      <selection pane="bottomLeft" activeCell="C15" sqref="C15"/>
    </sheetView>
  </sheetViews>
  <sheetFormatPr baseColWidth="10" defaultRowHeight="20" customHeight="1" x14ac:dyDescent="0.2"/>
  <cols>
    <col min="1" max="1" width="25" style="1" customWidth="1"/>
    <col min="2" max="2" width="23.5" customWidth="1"/>
    <col min="3" max="3" width="18.5" customWidth="1"/>
    <col min="4" max="4" width="16.83203125" customWidth="1"/>
    <col min="5" max="5" width="81.5" customWidth="1"/>
    <col min="9" max="9" width="21.6640625" customWidth="1"/>
    <col min="10" max="10" width="13.5" customWidth="1"/>
    <col min="11" max="11" width="13.6640625" customWidth="1"/>
  </cols>
  <sheetData>
    <row r="1" spans="1:22" s="2" customFormat="1" ht="20" customHeight="1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18</v>
      </c>
      <c r="I1" s="4" t="s">
        <v>19</v>
      </c>
      <c r="J1" s="4" t="s">
        <v>8</v>
      </c>
      <c r="K1" s="4" t="s">
        <v>9</v>
      </c>
    </row>
    <row r="2" spans="1:22" ht="20" customHeight="1" x14ac:dyDescent="0.2">
      <c r="A2" s="1">
        <v>45257</v>
      </c>
      <c r="B2" t="s">
        <v>10</v>
      </c>
      <c r="C2" t="s">
        <v>13</v>
      </c>
      <c r="D2" t="s">
        <v>17</v>
      </c>
      <c r="E2" t="s">
        <v>21</v>
      </c>
      <c r="I2" t="s">
        <v>4</v>
      </c>
      <c r="J2">
        <f>COUNTIF(B:B,"Adult*")</f>
        <v>4</v>
      </c>
      <c r="K2" s="6">
        <f>COUNTIFS(B:B,"Adult*",D:D,"Abnormal")/J2</f>
        <v>0.5</v>
      </c>
      <c r="V2" t="s">
        <v>11</v>
      </c>
    </row>
    <row r="3" spans="1:22" ht="20" customHeight="1" x14ac:dyDescent="0.2">
      <c r="A3" s="1">
        <v>45257</v>
      </c>
      <c r="B3" t="s">
        <v>11</v>
      </c>
      <c r="C3" t="s">
        <v>15</v>
      </c>
      <c r="D3" t="s">
        <v>16</v>
      </c>
      <c r="E3" t="s">
        <v>22</v>
      </c>
      <c r="I3" t="s">
        <v>5</v>
      </c>
      <c r="J3">
        <f>COUNTIF(B:B,"Pediatric*")</f>
        <v>2</v>
      </c>
      <c r="K3" s="6">
        <f>COUNTIFS(B:B,"Pediatric*",D:D,"Abnormal")/J3</f>
        <v>1</v>
      </c>
      <c r="V3" t="s">
        <v>12</v>
      </c>
    </row>
    <row r="4" spans="1:22" ht="20" customHeight="1" x14ac:dyDescent="0.2">
      <c r="A4" s="1">
        <v>45257</v>
      </c>
      <c r="B4" t="s">
        <v>12</v>
      </c>
      <c r="C4" t="s">
        <v>15</v>
      </c>
      <c r="D4" t="s">
        <v>17</v>
      </c>
      <c r="E4" t="s">
        <v>23</v>
      </c>
      <c r="I4" t="s">
        <v>6</v>
      </c>
      <c r="J4">
        <f>COUNTIF(B:B,"Neonatal*")</f>
        <v>2</v>
      </c>
      <c r="K4" s="6">
        <f>COUNTIFS(B:B,"Neonatal*",D:D,"Abnormal")/J4</f>
        <v>0.5</v>
      </c>
      <c r="V4" t="s">
        <v>10</v>
      </c>
    </row>
    <row r="5" spans="1:22" ht="20" customHeight="1" x14ac:dyDescent="0.2">
      <c r="A5" s="1">
        <v>45257</v>
      </c>
      <c r="B5" t="s">
        <v>10</v>
      </c>
      <c r="C5" t="s">
        <v>13</v>
      </c>
      <c r="D5" t="s">
        <v>16</v>
      </c>
      <c r="E5" t="s">
        <v>24</v>
      </c>
      <c r="I5" t="s">
        <v>7</v>
      </c>
      <c r="J5">
        <f>COUNTIF(C:C,"ICU*")</f>
        <v>3</v>
      </c>
      <c r="K5" s="6">
        <f>COUNTIFS(C:C,"ICU*",D:D,"Abnormal")/J5</f>
        <v>0.33333333333333331</v>
      </c>
    </row>
    <row r="6" spans="1:22" ht="20" customHeight="1" x14ac:dyDescent="0.2">
      <c r="A6" s="1">
        <v>45257</v>
      </c>
      <c r="B6" t="s">
        <v>12</v>
      </c>
      <c r="C6" t="s">
        <v>13</v>
      </c>
      <c r="D6" t="s">
        <v>17</v>
      </c>
      <c r="E6" t="s">
        <v>25</v>
      </c>
      <c r="V6" t="s">
        <v>13</v>
      </c>
    </row>
    <row r="7" spans="1:22" ht="20" customHeight="1" x14ac:dyDescent="0.2">
      <c r="A7" s="1">
        <v>45257</v>
      </c>
      <c r="B7" t="s">
        <v>11</v>
      </c>
      <c r="C7" t="s">
        <v>13</v>
      </c>
      <c r="D7" t="s">
        <v>17</v>
      </c>
      <c r="I7" t="s">
        <v>20</v>
      </c>
      <c r="J7" s="5">
        <f>COUNTA(B:B)-1</f>
        <v>8</v>
      </c>
      <c r="K7" s="6">
        <f>COUNTIF(D:D,"Abnormal")/J7</f>
        <v>0.625</v>
      </c>
      <c r="V7" t="s">
        <v>14</v>
      </c>
    </row>
    <row r="8" spans="1:22" ht="20" customHeight="1" x14ac:dyDescent="0.2">
      <c r="A8" s="1">
        <v>45257</v>
      </c>
      <c r="B8" t="s">
        <v>11</v>
      </c>
      <c r="C8" t="s">
        <v>14</v>
      </c>
      <c r="D8" t="s">
        <v>17</v>
      </c>
      <c r="V8" t="s">
        <v>15</v>
      </c>
    </row>
    <row r="9" spans="1:22" ht="20" customHeight="1" x14ac:dyDescent="0.2">
      <c r="A9" s="1">
        <v>45257</v>
      </c>
      <c r="B9" t="s">
        <v>11</v>
      </c>
      <c r="C9" t="s">
        <v>15</v>
      </c>
      <c r="D9" t="s">
        <v>16</v>
      </c>
    </row>
    <row r="10" spans="1:22" ht="20" customHeight="1" x14ac:dyDescent="0.2">
      <c r="V10" t="s">
        <v>16</v>
      </c>
    </row>
    <row r="11" spans="1:22" ht="20" customHeight="1" x14ac:dyDescent="0.2">
      <c r="V11" t="s">
        <v>17</v>
      </c>
    </row>
  </sheetData>
  <dataValidations count="4">
    <dataValidation type="list" allowBlank="1" showInputMessage="1" showErrorMessage="1" errorTitle="Select from dropdown list" sqref="B1:B1048576" xr:uid="{666B27D5-1BB2-2A4D-9C60-7DF17018ADD9}">
      <formula1>$V$2:$V$4</formula1>
    </dataValidation>
    <dataValidation type="list" allowBlank="1" showInputMessage="1" showErrorMessage="1" errorTitle="Select from dropdown list" sqref="C1:C1048576" xr:uid="{39F5F7CB-2005-F343-AD43-9DCC1472C95B}">
      <formula1>$V$6:$V$8</formula1>
    </dataValidation>
    <dataValidation type="list" allowBlank="1" showInputMessage="1" showErrorMessage="1" errorTitle="Select from dropdown list" sqref="D1:D1048576" xr:uid="{C3137AAA-2D2A-5142-B6B0-0EB45F4ED0B3}">
      <formula1>$V$10:$V$11</formula1>
    </dataValidation>
    <dataValidation type="date" allowBlank="1" showInputMessage="1" showErrorMessage="1" errorTitle="Please enter a date" sqref="A1:A1048576" xr:uid="{2FDACC22-F546-E042-8F7D-04753C263BFD}">
      <formula1>36526</formula1>
      <formula2>73051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2023-11-24T21:33:10Z</dcterms:created>
  <dcterms:modified xsi:type="dcterms:W3CDTF">2023-11-28T04:06:56Z</dcterms:modified>
</cp:coreProperties>
</file>